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3a0d0daa345392/Documents/TrabalhosCientíficos/Mestrado Profissional/LES Bx Renal/Antônio/Simulador/"/>
    </mc:Choice>
  </mc:AlternateContent>
  <xr:revisionPtr revIDLastSave="20" documentId="8_{22DEF12A-828F-D841-ABCD-8BB0A76AEA22}" xr6:coauthVersionLast="47" xr6:coauthVersionMax="47" xr10:uidLastSave="{B8BB087A-A86C-3F48-895B-7AFFF17351AE}"/>
  <bookViews>
    <workbookView xWindow="2840" yWindow="3900" windowWidth="23880" windowHeight="10820" xr2:uid="{0F0D15E1-CC82-45A6-8222-7A187DD1376B}"/>
  </bookViews>
  <sheets>
    <sheet name="Geral" sheetId="1" r:id="rId1"/>
    <sheet name="Melhor perfil" sheetId="3" r:id="rId2"/>
    <sheet name="PiorPerfil" sheetId="4" r:id="rId3"/>
    <sheet name="curva ROC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3" i="4"/>
  <c r="B14" i="4"/>
  <c r="B15" i="4"/>
  <c r="B16" i="4"/>
  <c r="B13" i="3"/>
  <c r="B14" i="3"/>
  <c r="B15" i="3"/>
  <c r="B16" i="3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<sst xmlns="http://schemas.openxmlformats.org/spreadsheetml/2006/main" count="86" uniqueCount="63">
  <si>
    <t>Coeficientes</t>
  </si>
  <si>
    <t>aDNA_BX(1)</t>
  </si>
  <si>
    <t>Creatinina_BX</t>
  </si>
  <si>
    <t>Sedimento_Ur_BX</t>
  </si>
  <si>
    <t>Preditoras</t>
  </si>
  <si>
    <t>Perfil do paciente</t>
  </si>
  <si>
    <t>Sedimento Urinário (1=Sim, 0 = Não)</t>
  </si>
  <si>
    <t>Creatinina (valor)</t>
  </si>
  <si>
    <t>xb</t>
  </si>
  <si>
    <t>eta</t>
  </si>
  <si>
    <t>Cut off</t>
  </si>
  <si>
    <t>Modelo final COM creatinina</t>
  </si>
  <si>
    <t>Ponto de corte</t>
  </si>
  <si>
    <t>Sensibilidade</t>
  </si>
  <si>
    <t>1 - Especificidade</t>
  </si>
  <si>
    <t>Especificidade</t>
  </si>
  <si>
    <t>classeIII_ |        Cuttoff</t>
  </si>
  <si>
    <t xml:space="preserve">        IV |      Pos.       Neg. |     Total</t>
  </si>
  <si>
    <t>-----------+----------------------+----------</t>
  </si>
  <si>
    <t xml:space="preserve">  Abnormal |        43          6 |        49 </t>
  </si>
  <si>
    <t xml:space="preserve">    Normal |         4         16 |        20 </t>
  </si>
  <si>
    <t xml:space="preserve">     Total |        47         22 |        69 </t>
  </si>
  <si>
    <t>True abnormal diagnosis defined as classeIII_IV = 1</t>
  </si>
  <si>
    <t xml:space="preserve">                                                  [95% Confidence Interval]</t>
  </si>
  <si>
    <t>---------------------------------------------------------------------------</t>
  </si>
  <si>
    <t>Prevalence                         Pr(A)     71.0%     58.8%      81.3%</t>
  </si>
  <si>
    <t>Sensitivity                      Pr(+|A)     87.8%     75.2%     95.4%</t>
  </si>
  <si>
    <t>Specificity                      Pr(-|N)     80.0%     56.3%     94.3%</t>
  </si>
  <si>
    <t xml:space="preserve">ROC area               (Sens. + Spec.)/2      0.84      0.74      0.94 </t>
  </si>
  <si>
    <t xml:space="preserve">Likelihood ratio (+)     Pr(+|A)/Pr(+|N)      4.39      1.81     10.61 </t>
  </si>
  <si>
    <t xml:space="preserve">Likelihood ratio (-)     Pr(-|A)/Pr(-|N)      0.15      0.07      0.33 </t>
  </si>
  <si>
    <t xml:space="preserve">Odds ratio                   LR(+)/LR(-)     28.67      7.37    111.03 </t>
  </si>
  <si>
    <t xml:space="preserve">Positive predictive value        Pr(A|+)     91.5%     79.6%     97.6% </t>
  </si>
  <si>
    <t xml:space="preserve">Negative predictive value        Pr(N|-)     72.7%     49.8%     89.3% </t>
  </si>
  <si>
    <t>Sensitivity                      Pr(+|A)</t>
  </si>
  <si>
    <t>Specificity                      Pr(-|N)</t>
  </si>
  <si>
    <t>ROC area               (Sens, + Spec,)/2</t>
  </si>
  <si>
    <t>------------------------------------------</t>
  </si>
  <si>
    <t>----------</t>
  </si>
  <si>
    <t>--------</t>
  </si>
  <si>
    <t>---------------</t>
  </si>
  <si>
    <t>Likelihood ratio (+)     Pr(+|A)/Pr(+|N)</t>
  </si>
  <si>
    <t>Likelihood ratio (-)     Pr(-|A)/Pr(-|N)</t>
  </si>
  <si>
    <t>Odds ratio                   LR(+)/LR(-)</t>
  </si>
  <si>
    <t>Positive predictive value        Pr(A|+)</t>
  </si>
  <si>
    <t>Negative predictive value        Pr(N|-)</t>
  </si>
  <si>
    <t>Probabilidade III+IV</t>
  </si>
  <si>
    <t>aDNA (1=Positivo, 0 = Negativo)</t>
  </si>
  <si>
    <t>Constante</t>
  </si>
  <si>
    <t>Ocorrência estimada para o evento - classificação histológica (III+IV)</t>
  </si>
  <si>
    <t>Mínimo</t>
  </si>
  <si>
    <t>Mair valor sem ser o 9,2</t>
  </si>
  <si>
    <t>Predictors</t>
  </si>
  <si>
    <t>Coefficients</t>
  </si>
  <si>
    <t>Urinary_Sedment</t>
  </si>
  <si>
    <t>Creatinine_BX</t>
  </si>
  <si>
    <t>Constant</t>
  </si>
  <si>
    <t>Patient Profile</t>
  </si>
  <si>
    <t>Abnormal Urinary Sediment Urinário (1=Yes /  0=No)</t>
  </si>
  <si>
    <t>Creatinine (value in mg/dL - Example: 1,2)</t>
  </si>
  <si>
    <t>Probability of Class III or IV</t>
  </si>
  <si>
    <t>Estimated occurrence for the event - Histological classification (III or IV)</t>
  </si>
  <si>
    <t>Anti-dsDNA (1=Positive /  0=Negative)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</si>
</sst>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00"/>
    <numFmt numFmtId="165" formatCode="0.0%"/>
    <numFmt numFmtId="166" formatCode="0.0"/>
    <numFmt numFmtId="167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ourier New"/>
      <family val="3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inden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0" fillId="6" borderId="0" xfId="0" applyFill="1"/>
    <xf numFmtId="0" fontId="4" fillId="2" borderId="0" xfId="0" applyFont="1" applyFill="1"/>
    <xf numFmtId="165" fontId="4" fillId="2" borderId="0" xfId="0" applyNumberFormat="1" applyFont="1" applyFill="1" applyAlignment="1">
      <alignment horizontal="center"/>
    </xf>
    <xf numFmtId="165" fontId="5" fillId="2" borderId="2" xfId="0" applyNumberFormat="1" applyFont="1" applyFill="1" applyBorder="1" applyAlignment="1">
      <alignment horizontal="center" vertical="center" wrapText="1"/>
    </xf>
    <xf numFmtId="165" fontId="4" fillId="7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5" fontId="7" fillId="7" borderId="0" xfId="0" applyNumberFormat="1" applyFont="1" applyFill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left"/>
    </xf>
    <xf numFmtId="165" fontId="8" fillId="2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4" borderId="0" xfId="0" applyFill="1"/>
    <xf numFmtId="165" fontId="0" fillId="4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1" fillId="4" borderId="0" xfId="0" applyFont="1" applyFill="1"/>
    <xf numFmtId="1" fontId="9" fillId="5" borderId="4" xfId="0" applyNumberFormat="1" applyFont="1" applyFill="1" applyBorder="1" applyAlignment="1">
      <alignment horizontal="center"/>
    </xf>
    <xf numFmtId="167" fontId="9" fillId="5" borderId="4" xfId="0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1" fillId="5" borderId="4" xfId="0" applyNumberFormat="1" applyFont="1" applyFill="1" applyBorder="1" applyAlignment="1" applyProtection="1">
      <alignment horizontal="center"/>
      <protection locked="0"/>
    </xf>
    <xf numFmtId="167" fontId="1" fillId="5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left" indent="1"/>
    </xf>
    <xf numFmtId="164" fontId="0" fillId="2" borderId="0" xfId="0" applyNumberFormat="1" applyFill="1" applyAlignment="1" applyProtection="1">
      <alignment horizontal="center"/>
    </xf>
    <xf numFmtId="0" fontId="0" fillId="6" borderId="0" xfId="0" applyFill="1" applyProtection="1"/>
    <xf numFmtId="165" fontId="0" fillId="6" borderId="0" xfId="0" applyNumberFormat="1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0" fillId="4" borderId="0" xfId="0" applyFill="1" applyProtection="1"/>
    <xf numFmtId="0" fontId="1" fillId="4" borderId="0" xfId="0" applyFont="1" applyFill="1" applyProtection="1"/>
    <xf numFmtId="167" fontId="0" fillId="2" borderId="0" xfId="0" applyNumberFormat="1" applyFill="1" applyAlignment="1" applyProtection="1">
      <alignment horizontal="center"/>
    </xf>
    <xf numFmtId="165" fontId="0" fillId="4" borderId="0" xfId="0" applyNumberForma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</cellXfs>
  <cellStyles count="2">
    <cellStyle name="Normal" xfId="0" builtinId="0"/>
    <cellStyle name="Normal_Logística" xfId="1" xr:uid="{6D71829E-3ED6-4322-A27C-9AD8CB90AF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160862</xdr:colOff>
      <xdr:row>2</xdr:row>
      <xdr:rowOff>151423</xdr:rowOff>
    </xdr:from>
    <xdr:to>
      <xdr:col>10</xdr:col>
      <xdr:colOff>295763</xdr:colOff>
      <xdr:row>21</xdr:row>
      <xdr:rowOff>23446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7896F9-582F-4D34-BF30-EFCEDC20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9462" y="507023"/>
          <a:ext cx="4251655" cy="342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A4772-2DC4-43BC-B22C-D2268CDCED6D}">
  <dimension ref="A1:E18"/>
  <sheetViews>
    <sheetView tabSelected="1" workbookViewId="0">
      <selection activeCell="B10" sqref="B10:B12"/>
    </sheetView>
  </sheetViews>
  <sheetFormatPr baseColWidth="10" defaultColWidth="8.6640625" defaultRowHeight="15"/>
  <cols>
    <col min="1" max="1" width="58.1640625" style="39" bestFit="1" customWidth="1"/>
    <col min="2" max="2" width="10.83203125" style="6" bestFit="1" customWidth="1"/>
    <col min="3" max="16384" width="8.6640625" style="1"/>
  </cols>
  <sheetData>
    <row r="1" spans="1:5">
      <c r="A1" s="33" t="s">
        <v>52</v>
      </c>
      <c r="B1" s="34" t="s">
        <v>53</v>
      </c>
      <c r="C1" s="29"/>
      <c r="D1" s="29"/>
      <c r="E1" s="29"/>
    </row>
    <row r="2" spans="1:5">
      <c r="A2" s="35" t="s">
        <v>1</v>
      </c>
      <c r="B2" s="36">
        <v>1.6012159916582001</v>
      </c>
      <c r="C2" s="29"/>
      <c r="D2" s="29"/>
      <c r="E2" s="29"/>
    </row>
    <row r="3" spans="1:5">
      <c r="A3" s="35" t="s">
        <v>54</v>
      </c>
      <c r="B3" s="36">
        <v>2.6371336026292371</v>
      </c>
      <c r="C3" s="29"/>
      <c r="D3" s="29"/>
      <c r="E3" s="29"/>
    </row>
    <row r="4" spans="1:5" ht="14" customHeight="1">
      <c r="A4" s="35" t="s">
        <v>55</v>
      </c>
      <c r="B4" s="36">
        <v>1.0171375667650331</v>
      </c>
      <c r="C4" s="29"/>
      <c r="D4" s="29"/>
      <c r="E4" s="29"/>
    </row>
    <row r="5" spans="1:5" ht="14" customHeight="1">
      <c r="A5" s="35" t="s">
        <v>56</v>
      </c>
      <c r="B5" s="36">
        <v>-3.174851946052649</v>
      </c>
      <c r="C5" s="29"/>
      <c r="D5" s="29"/>
      <c r="E5" s="29"/>
    </row>
    <row r="6" spans="1:5" ht="14" customHeight="1">
      <c r="A6" s="35"/>
      <c r="B6" s="36"/>
      <c r="C6" s="29"/>
      <c r="D6" s="29"/>
      <c r="E6" s="29"/>
    </row>
    <row r="7" spans="1:5">
      <c r="A7" s="37" t="s">
        <v>10</v>
      </c>
      <c r="B7" s="38">
        <v>0.56899999999999995</v>
      </c>
      <c r="C7" s="29"/>
      <c r="D7" s="29"/>
      <c r="E7" s="29"/>
    </row>
    <row r="8" spans="1:5">
      <c r="B8" s="40"/>
      <c r="C8" s="29"/>
      <c r="D8" s="29"/>
      <c r="E8" s="29"/>
    </row>
    <row r="9" spans="1:5">
      <c r="A9" s="41" t="s">
        <v>57</v>
      </c>
      <c r="B9" s="42"/>
      <c r="C9" s="29"/>
      <c r="D9" s="29"/>
      <c r="E9" s="29"/>
    </row>
    <row r="10" spans="1:5">
      <c r="A10" s="35" t="s">
        <v>62</v>
      </c>
      <c r="B10" s="31"/>
      <c r="C10" s="29"/>
      <c r="D10" s="29"/>
      <c r="E10" s="29"/>
    </row>
    <row r="11" spans="1:5">
      <c r="A11" s="35" t="s">
        <v>58</v>
      </c>
      <c r="B11" s="31"/>
      <c r="C11" s="29"/>
      <c r="D11" s="29"/>
      <c r="E11" s="29"/>
    </row>
    <row r="12" spans="1:5">
      <c r="A12" s="35" t="s">
        <v>59</v>
      </c>
      <c r="B12" s="32"/>
      <c r="C12" s="29"/>
      <c r="D12" s="29"/>
      <c r="E12" s="29"/>
    </row>
    <row r="13" spans="1:5">
      <c r="A13" s="39" t="s">
        <v>8</v>
      </c>
      <c r="B13" s="45">
        <f>B10*$B$2+B11*$B$3+B12*$B$4+$B$5</f>
        <v>-3.174851946052649</v>
      </c>
      <c r="C13" s="29"/>
      <c r="D13" s="29"/>
      <c r="E13" s="29"/>
    </row>
    <row r="14" spans="1:5">
      <c r="A14" s="39" t="s">
        <v>9</v>
      </c>
      <c r="B14" s="45">
        <f>EXP(B13)/(1+EXP(B13))</f>
        <v>4.0123133611146458E-2</v>
      </c>
      <c r="C14" s="29"/>
      <c r="D14" s="29"/>
      <c r="E14" s="29"/>
    </row>
    <row r="15" spans="1:5">
      <c r="A15" s="43" t="s">
        <v>60</v>
      </c>
      <c r="B15" s="46">
        <f>B14</f>
        <v>4.0123133611146458E-2</v>
      </c>
      <c r="C15" s="29"/>
      <c r="D15" s="29"/>
      <c r="E15" s="29"/>
    </row>
    <row r="16" spans="1:5">
      <c r="A16" s="44" t="s">
        <v>61</v>
      </c>
      <c r="B16" s="47">
        <v>0</v>
      </c>
      <c r="C16" s="29"/>
      <c r="D16" s="29"/>
      <c r="E16" s="29"/>
    </row>
    <row r="17" spans="2:5">
      <c r="B17" s="30"/>
      <c r="C17" s="29"/>
      <c r="D17" s="29"/>
      <c r="E17" s="29"/>
    </row>
    <row r="18" spans="2:5">
      <c r="B18" s="30"/>
      <c r="C18" s="29"/>
      <c r="D18" s="29"/>
      <c r="E18" s="29"/>
    </row>
  </sheetData>
  <sheetProtection algorithmName="SHA-512" hashValue="UJguHypedl1xYJv3ihJ7Iegb+ArTxblD5tc+gX8HoKYS7uQ7MPf5aQuna8e3KZkk1lAAZB05UBTY2TGGzAxaMg==" saltValue="HQx6yXXYs4mxyALr5QbZ+g==" spinCount="100000"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DE65A-7B58-492F-9F3D-96ED9A174983}">
  <dimension ref="A1:C16"/>
  <sheetViews>
    <sheetView workbookViewId="0">
      <selection activeCell="B10" sqref="B10:B12"/>
    </sheetView>
  </sheetViews>
  <sheetFormatPr baseColWidth="10" defaultColWidth="8.6640625" defaultRowHeight="15"/>
  <cols>
    <col min="1" max="1" width="58.1640625" style="1" bestFit="1" customWidth="1"/>
    <col min="2" max="2" width="10.83203125" style="6" bestFit="1" customWidth="1"/>
    <col min="3" max="16384" width="8.6640625" style="1"/>
  </cols>
  <sheetData>
    <row r="1" spans="1:3">
      <c r="A1" s="3" t="s">
        <v>4</v>
      </c>
      <c r="B1" s="4" t="s">
        <v>0</v>
      </c>
    </row>
    <row r="2" spans="1:3">
      <c r="A2" s="2" t="s">
        <v>1</v>
      </c>
      <c r="B2" s="5">
        <v>1.6012159916582027</v>
      </c>
    </row>
    <row r="3" spans="1:3">
      <c r="A3" s="2" t="s">
        <v>3</v>
      </c>
      <c r="B3" s="5">
        <v>2.6371336026292371</v>
      </c>
    </row>
    <row r="4" spans="1:3" ht="14" customHeight="1">
      <c r="A4" s="2" t="s">
        <v>2</v>
      </c>
      <c r="B4" s="5">
        <v>1.0171375667650331</v>
      </c>
    </row>
    <row r="5" spans="1:3" ht="14" customHeight="1">
      <c r="A5" s="2" t="s">
        <v>48</v>
      </c>
      <c r="B5" s="5">
        <v>-3.174851946052649</v>
      </c>
    </row>
    <row r="6" spans="1:3" ht="14" customHeight="1">
      <c r="A6" s="2"/>
      <c r="B6" s="5"/>
    </row>
    <row r="7" spans="1:3">
      <c r="A7" s="10" t="s">
        <v>10</v>
      </c>
      <c r="B7" s="21">
        <v>0.56899999999999995</v>
      </c>
    </row>
    <row r="9" spans="1:3">
      <c r="A9" s="8" t="s">
        <v>5</v>
      </c>
      <c r="B9" s="9"/>
    </row>
    <row r="10" spans="1:3">
      <c r="A10" s="2" t="s">
        <v>47</v>
      </c>
      <c r="B10" s="26">
        <v>0</v>
      </c>
    </row>
    <row r="11" spans="1:3">
      <c r="A11" s="2" t="s">
        <v>6</v>
      </c>
      <c r="B11" s="26">
        <v>0</v>
      </c>
    </row>
    <row r="12" spans="1:3">
      <c r="A12" s="2" t="s">
        <v>7</v>
      </c>
      <c r="B12" s="27">
        <v>0.22</v>
      </c>
      <c r="C12" s="1" t="s">
        <v>50</v>
      </c>
    </row>
    <row r="13" spans="1:3">
      <c r="A13" s="1" t="s">
        <v>8</v>
      </c>
      <c r="B13" s="24">
        <f>B10*$B$2+B11*$B$3+B12*$B$4+$B$5</f>
        <v>-2.9510816813643417</v>
      </c>
    </row>
    <row r="14" spans="1:3">
      <c r="A14" s="1" t="s">
        <v>9</v>
      </c>
      <c r="B14" s="24">
        <f>EXP(B13)/(1+EXP(B13))</f>
        <v>4.968541317035486E-2</v>
      </c>
    </row>
    <row r="15" spans="1:3">
      <c r="A15" s="22" t="s">
        <v>46</v>
      </c>
      <c r="B15" s="23">
        <f>B14</f>
        <v>4.968541317035486E-2</v>
      </c>
    </row>
    <row r="16" spans="1:3">
      <c r="A16" s="25" t="s">
        <v>49</v>
      </c>
      <c r="B16" s="7" t="str">
        <f>IF(B15&gt;=B7,"Sim","Não")</f>
        <v>Não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C8FBD-9A6E-45C7-BD23-2853EAE28DED}">
  <dimension ref="A1:C16"/>
  <sheetViews>
    <sheetView workbookViewId="0">
      <selection activeCell="A20" sqref="A20"/>
    </sheetView>
  </sheetViews>
  <sheetFormatPr baseColWidth="10" defaultColWidth="8.6640625" defaultRowHeight="15"/>
  <cols>
    <col min="1" max="1" width="58.1640625" style="1" bestFit="1" customWidth="1"/>
    <col min="2" max="2" width="10.83203125" style="6" bestFit="1" customWidth="1"/>
    <col min="3" max="16384" width="8.6640625" style="1"/>
  </cols>
  <sheetData>
    <row r="1" spans="1:3">
      <c r="A1" s="3" t="s">
        <v>4</v>
      </c>
      <c r="B1" s="4" t="s">
        <v>0</v>
      </c>
    </row>
    <row r="2" spans="1:3">
      <c r="A2" s="2" t="s">
        <v>1</v>
      </c>
      <c r="B2" s="5">
        <v>1.6012159916582027</v>
      </c>
    </row>
    <row r="3" spans="1:3">
      <c r="A3" s="2" t="s">
        <v>3</v>
      </c>
      <c r="B3" s="5">
        <v>2.6371336026292371</v>
      </c>
    </row>
    <row r="4" spans="1:3" ht="14" customHeight="1">
      <c r="A4" s="2" t="s">
        <v>2</v>
      </c>
      <c r="B4" s="5">
        <v>1.0171375667650331</v>
      </c>
    </row>
    <row r="5" spans="1:3" ht="14" customHeight="1">
      <c r="A5" s="2" t="s">
        <v>48</v>
      </c>
      <c r="B5" s="5">
        <v>-3.174851946052649</v>
      </c>
    </row>
    <row r="6" spans="1:3" ht="14" customHeight="1">
      <c r="A6" s="2"/>
      <c r="B6" s="5"/>
    </row>
    <row r="7" spans="1:3">
      <c r="A7" s="10" t="s">
        <v>10</v>
      </c>
      <c r="B7" s="21">
        <v>0.56899999999999995</v>
      </c>
    </row>
    <row r="9" spans="1:3">
      <c r="A9" s="8" t="s">
        <v>5</v>
      </c>
      <c r="B9" s="9"/>
    </row>
    <row r="10" spans="1:3">
      <c r="A10" s="2" t="s">
        <v>47</v>
      </c>
      <c r="B10" s="26">
        <v>1</v>
      </c>
    </row>
    <row r="11" spans="1:3">
      <c r="A11" s="2" t="s">
        <v>6</v>
      </c>
      <c r="B11" s="26">
        <v>1</v>
      </c>
    </row>
    <row r="12" spans="1:3">
      <c r="A12" s="2" t="s">
        <v>7</v>
      </c>
      <c r="B12" s="27">
        <v>7.8</v>
      </c>
      <c r="C12" s="1" t="s">
        <v>51</v>
      </c>
    </row>
    <row r="13" spans="1:3">
      <c r="A13" s="1" t="s">
        <v>8</v>
      </c>
      <c r="B13" s="24">
        <f>B10*$B$2+B11*$B$3+B12*$B$4+$B$5</f>
        <v>8.997170669002049</v>
      </c>
    </row>
    <row r="14" spans="1:3">
      <c r="A14" s="1" t="s">
        <v>9</v>
      </c>
      <c r="B14" s="24">
        <f>EXP(B13)/(1+EXP(B13))</f>
        <v>0.99987625584881823</v>
      </c>
    </row>
    <row r="15" spans="1:3">
      <c r="A15" s="22" t="s">
        <v>46</v>
      </c>
      <c r="B15" s="23">
        <f>B14</f>
        <v>0.99987625584881823</v>
      </c>
    </row>
    <row r="16" spans="1:3">
      <c r="A16" s="25" t="s">
        <v>49</v>
      </c>
      <c r="B16" s="7" t="str">
        <f>IF(B15&gt;=B7,"Sim","Não")</f>
        <v>Sim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146A7-F9E0-4C72-A5B0-00EE40ED2961}">
  <dimension ref="A1:E102"/>
  <sheetViews>
    <sheetView topLeftCell="A23" zoomScale="130" zoomScaleNormal="130" workbookViewId="0">
      <selection activeCell="M33" sqref="M33"/>
    </sheetView>
  </sheetViews>
  <sheetFormatPr baseColWidth="10" defaultColWidth="8.83203125" defaultRowHeight="15"/>
  <cols>
    <col min="1" max="5" width="14.5" customWidth="1"/>
  </cols>
  <sheetData>
    <row r="1" spans="1:4" ht="15" customHeight="1" thickBot="1">
      <c r="A1" s="28" t="s">
        <v>11</v>
      </c>
      <c r="B1" s="28"/>
      <c r="C1" s="28"/>
      <c r="D1" s="28"/>
    </row>
    <row r="2" spans="1:4" ht="17" thickTop="1" thickBot="1">
      <c r="A2" s="12"/>
      <c r="B2" s="12"/>
      <c r="C2" s="12"/>
      <c r="D2" s="12"/>
    </row>
    <row r="3" spans="1:4" ht="16" thickBot="1">
      <c r="A3" s="13" t="s">
        <v>12</v>
      </c>
      <c r="B3" s="13" t="s">
        <v>13</v>
      </c>
      <c r="C3" s="13" t="s">
        <v>14</v>
      </c>
      <c r="D3" s="13" t="s">
        <v>15</v>
      </c>
    </row>
    <row r="4" spans="1:4">
      <c r="A4" s="12">
        <v>0</v>
      </c>
      <c r="B4" s="12">
        <v>1</v>
      </c>
      <c r="C4" s="12">
        <v>1</v>
      </c>
      <c r="D4" s="12">
        <f>1-C4</f>
        <v>0</v>
      </c>
    </row>
    <row r="5" spans="1:4">
      <c r="A5" s="14">
        <v>5.7820425302486267E-2</v>
      </c>
      <c r="B5" s="14">
        <v>1</v>
      </c>
      <c r="C5" s="14">
        <v>0.95</v>
      </c>
      <c r="D5" s="14">
        <f>1-C5</f>
        <v>5.0000000000000044E-2</v>
      </c>
    </row>
    <row r="6" spans="1:4">
      <c r="A6" s="12">
        <v>6.2266453374142008E-2</v>
      </c>
      <c r="B6" s="12">
        <v>0.97959183673469385</v>
      </c>
      <c r="C6" s="12">
        <v>0.95</v>
      </c>
      <c r="D6" s="12">
        <f>1-C6</f>
        <v>5.0000000000000044E-2</v>
      </c>
    </row>
    <row r="7" spans="1:4">
      <c r="A7" s="14">
        <v>6.377793570685511E-2</v>
      </c>
      <c r="B7" s="14">
        <v>0.97959183673469385</v>
      </c>
      <c r="C7" s="14">
        <v>0.9</v>
      </c>
      <c r="D7" s="14">
        <f>1-C7</f>
        <v>9.9999999999999978E-2</v>
      </c>
    </row>
    <row r="8" spans="1:4">
      <c r="A8" s="12">
        <v>7.1747989427061398E-2</v>
      </c>
      <c r="B8" s="12">
        <v>0.97959183673469385</v>
      </c>
      <c r="C8" s="12">
        <v>0.85</v>
      </c>
      <c r="D8" s="12">
        <f t="shared" ref="D8:D63" si="0">1-C8</f>
        <v>0.15000000000000002</v>
      </c>
    </row>
    <row r="9" spans="1:4">
      <c r="A9" s="14">
        <v>8.0382901557791597E-2</v>
      </c>
      <c r="B9" s="14">
        <v>0.97959183673469385</v>
      </c>
      <c r="C9" s="14">
        <v>0.75</v>
      </c>
      <c r="D9" s="14">
        <f t="shared" si="0"/>
        <v>0.25</v>
      </c>
    </row>
    <row r="10" spans="1:4">
      <c r="A10" s="12">
        <v>0.12243349169021629</v>
      </c>
      <c r="B10" s="12">
        <v>0.97959183673469385</v>
      </c>
      <c r="C10" s="12">
        <v>0.7</v>
      </c>
      <c r="D10" s="12">
        <f t="shared" si="0"/>
        <v>0.30000000000000004</v>
      </c>
    </row>
    <row r="11" spans="1:4">
      <c r="A11" s="14">
        <v>0.21637676596928007</v>
      </c>
      <c r="B11" s="14">
        <v>0.97959183673469385</v>
      </c>
      <c r="C11" s="14">
        <v>0.65</v>
      </c>
      <c r="D11" s="14">
        <f t="shared" si="0"/>
        <v>0.35</v>
      </c>
    </row>
    <row r="12" spans="1:4">
      <c r="A12" s="12">
        <v>0.27478640900392592</v>
      </c>
      <c r="B12" s="12">
        <v>0.97959183673469385</v>
      </c>
      <c r="C12" s="12">
        <v>0.6</v>
      </c>
      <c r="D12" s="12">
        <f t="shared" si="0"/>
        <v>0.4</v>
      </c>
    </row>
    <row r="13" spans="1:4">
      <c r="A13" s="14">
        <v>0.28821043152825754</v>
      </c>
      <c r="B13" s="14">
        <v>0.97959183673469385</v>
      </c>
      <c r="C13" s="14">
        <v>0.55000000000000004</v>
      </c>
      <c r="D13" s="14">
        <f t="shared" si="0"/>
        <v>0.44999999999999996</v>
      </c>
    </row>
    <row r="14" spans="1:4">
      <c r="A14" s="12">
        <v>0.39485500700220055</v>
      </c>
      <c r="B14" s="12">
        <v>0.95918367346938771</v>
      </c>
      <c r="C14" s="12">
        <v>0.55000000000000004</v>
      </c>
      <c r="D14" s="12">
        <f t="shared" si="0"/>
        <v>0.44999999999999996</v>
      </c>
    </row>
    <row r="15" spans="1:4">
      <c r="A15" s="14">
        <v>0.50053634858933105</v>
      </c>
      <c r="B15" s="14">
        <v>0.91836734693877553</v>
      </c>
      <c r="C15" s="14">
        <v>0.5</v>
      </c>
      <c r="D15" s="14">
        <f t="shared" si="0"/>
        <v>0.5</v>
      </c>
    </row>
    <row r="16" spans="1:4">
      <c r="A16" s="12">
        <v>0.51324633216949933</v>
      </c>
      <c r="B16" s="12">
        <v>0.91836734693877553</v>
      </c>
      <c r="C16" s="12">
        <v>0.44999999999999996</v>
      </c>
      <c r="D16" s="12">
        <f t="shared" si="0"/>
        <v>0.55000000000000004</v>
      </c>
    </row>
    <row r="17" spans="1:5">
      <c r="A17" s="14">
        <v>0.5219399405603049</v>
      </c>
      <c r="B17" s="14">
        <v>0.87755102040816324</v>
      </c>
      <c r="C17" s="14">
        <v>0.35</v>
      </c>
      <c r="D17" s="14">
        <f t="shared" si="0"/>
        <v>0.65</v>
      </c>
      <c r="E17" s="11"/>
    </row>
    <row r="18" spans="1:5">
      <c r="A18" s="12">
        <v>0.53964082995364504</v>
      </c>
      <c r="B18" s="12">
        <v>0.87755102040816324</v>
      </c>
      <c r="C18" s="12">
        <v>0.30000000000000004</v>
      </c>
      <c r="D18" s="12">
        <f t="shared" si="0"/>
        <v>0.7</v>
      </c>
      <c r="E18" s="11"/>
    </row>
    <row r="19" spans="1:5">
      <c r="A19" s="14">
        <v>0.55604574378628002</v>
      </c>
      <c r="B19" s="14">
        <v>0.87755102040816324</v>
      </c>
      <c r="C19" s="14">
        <v>0.25</v>
      </c>
      <c r="D19" s="14">
        <f t="shared" si="0"/>
        <v>0.75</v>
      </c>
      <c r="E19" s="11"/>
    </row>
    <row r="20" spans="1:5">
      <c r="A20" s="15">
        <v>0.56853543316589406</v>
      </c>
      <c r="B20" s="15">
        <v>0.87755102040816324</v>
      </c>
      <c r="C20" s="15">
        <v>0.19999999999999996</v>
      </c>
      <c r="D20" s="15">
        <f t="shared" si="0"/>
        <v>0.8</v>
      </c>
      <c r="E20" s="11"/>
    </row>
    <row r="21" spans="1:5">
      <c r="A21" s="16">
        <v>0.58591691053349493</v>
      </c>
      <c r="B21" s="16">
        <v>0.8571428571428571</v>
      </c>
      <c r="C21" s="16">
        <v>0.19999999999999996</v>
      </c>
      <c r="D21" s="16">
        <f t="shared" si="0"/>
        <v>0.8</v>
      </c>
      <c r="E21" s="11"/>
    </row>
    <row r="22" spans="1:5">
      <c r="A22" s="12">
        <v>0.59820886466506629</v>
      </c>
      <c r="B22" s="12">
        <v>0.83673469387755106</v>
      </c>
      <c r="C22" s="12">
        <v>0.19999999999999996</v>
      </c>
      <c r="D22" s="12">
        <f t="shared" si="0"/>
        <v>0.8</v>
      </c>
      <c r="E22" s="11"/>
    </row>
    <row r="23" spans="1:5">
      <c r="A23" s="14">
        <v>0.62221311112783528</v>
      </c>
      <c r="B23" s="14">
        <v>0.81632653061224492</v>
      </c>
      <c r="C23" s="14">
        <v>0.19999999999999996</v>
      </c>
      <c r="D23" s="14">
        <f t="shared" si="0"/>
        <v>0.8</v>
      </c>
      <c r="E23" s="11"/>
    </row>
    <row r="24" spans="1:5">
      <c r="A24" s="12">
        <v>0.71250622972184396</v>
      </c>
      <c r="B24" s="12">
        <v>0.81632653061224492</v>
      </c>
      <c r="C24" s="12">
        <v>0.15000000000000002</v>
      </c>
      <c r="D24" s="12">
        <f t="shared" si="0"/>
        <v>0.85</v>
      </c>
      <c r="E24" s="11"/>
    </row>
    <row r="25" spans="1:5">
      <c r="A25" s="14">
        <v>0.79252433826734348</v>
      </c>
      <c r="B25" s="14">
        <v>0.79591836734693877</v>
      </c>
      <c r="C25" s="14">
        <v>0.15000000000000002</v>
      </c>
      <c r="D25" s="14">
        <f t="shared" si="0"/>
        <v>0.85</v>
      </c>
      <c r="E25" s="11"/>
    </row>
    <row r="26" spans="1:5">
      <c r="A26" s="12">
        <v>0.80723763269619153</v>
      </c>
      <c r="B26" s="12">
        <v>0.77551020408163263</v>
      </c>
      <c r="C26" s="12">
        <v>0.15000000000000002</v>
      </c>
      <c r="D26" s="12">
        <f t="shared" si="0"/>
        <v>0.85</v>
      </c>
      <c r="E26" s="11"/>
    </row>
    <row r="27" spans="1:5" ht="13.5" customHeight="1">
      <c r="A27" s="14">
        <v>0.82059448994621542</v>
      </c>
      <c r="B27" s="14">
        <v>0.75510204081632648</v>
      </c>
      <c r="C27" s="14">
        <v>0.15000000000000002</v>
      </c>
      <c r="D27" s="14">
        <f t="shared" si="0"/>
        <v>0.85</v>
      </c>
      <c r="E27" s="11"/>
    </row>
    <row r="28" spans="1:5">
      <c r="A28" s="12">
        <v>0.83093555037611733</v>
      </c>
      <c r="B28" s="12">
        <v>0.73469387755102045</v>
      </c>
      <c r="C28" s="12">
        <v>0.15000000000000002</v>
      </c>
      <c r="D28" s="12">
        <f t="shared" si="0"/>
        <v>0.85</v>
      </c>
      <c r="E28" s="11"/>
    </row>
    <row r="29" spans="1:5">
      <c r="A29" s="14">
        <v>0.8351931222923884</v>
      </c>
      <c r="B29" s="14">
        <v>0.7142857142857143</v>
      </c>
      <c r="C29" s="14">
        <v>0.15000000000000002</v>
      </c>
      <c r="D29" s="14">
        <f t="shared" si="0"/>
        <v>0.85</v>
      </c>
      <c r="E29" s="11"/>
    </row>
    <row r="30" spans="1:5">
      <c r="A30" s="12">
        <v>0.83933615330449352</v>
      </c>
      <c r="B30" s="12">
        <v>0.69387755102040816</v>
      </c>
      <c r="C30" s="12">
        <v>0.15000000000000002</v>
      </c>
      <c r="D30" s="12">
        <f t="shared" si="0"/>
        <v>0.85</v>
      </c>
      <c r="E30" s="11"/>
    </row>
    <row r="31" spans="1:5">
      <c r="A31" s="14">
        <v>0.84770779918494077</v>
      </c>
      <c r="B31" s="14">
        <v>0.65306122448979587</v>
      </c>
      <c r="C31" s="14">
        <v>9.9999999999999978E-2</v>
      </c>
      <c r="D31" s="14">
        <f t="shared" si="0"/>
        <v>0.9</v>
      </c>
      <c r="E31" s="11"/>
    </row>
    <row r="32" spans="1:5">
      <c r="A32" s="12">
        <v>0.85423799881845686</v>
      </c>
      <c r="B32" s="12">
        <v>0.63265306122448983</v>
      </c>
      <c r="C32" s="12">
        <v>9.9999999999999978E-2</v>
      </c>
      <c r="D32" s="12">
        <f t="shared" si="0"/>
        <v>0.9</v>
      </c>
      <c r="E32" s="11"/>
    </row>
    <row r="33" spans="1:5">
      <c r="A33" s="14">
        <v>0.85700914415879903</v>
      </c>
      <c r="B33" s="14">
        <v>0.61224489795918369</v>
      </c>
      <c r="C33" s="14">
        <v>9.9999999999999978E-2</v>
      </c>
      <c r="D33" s="14">
        <f t="shared" si="0"/>
        <v>0.9</v>
      </c>
      <c r="E33" s="11"/>
    </row>
    <row r="34" spans="1:5">
      <c r="A34" s="12">
        <v>0.86190491751261422</v>
      </c>
      <c r="B34" s="12">
        <v>0.59183673469387754</v>
      </c>
      <c r="C34" s="12">
        <v>9.9999999999999978E-2</v>
      </c>
      <c r="D34" s="12">
        <f t="shared" si="0"/>
        <v>0.9</v>
      </c>
      <c r="E34" s="11"/>
    </row>
    <row r="35" spans="1:5">
      <c r="A35" s="14">
        <v>0.86552304846516404</v>
      </c>
      <c r="B35" s="14">
        <v>0.59183673469387754</v>
      </c>
      <c r="C35" s="14">
        <v>5.0000000000000044E-2</v>
      </c>
      <c r="D35" s="14">
        <f t="shared" si="0"/>
        <v>0.95</v>
      </c>
      <c r="E35" s="11"/>
    </row>
    <row r="36" spans="1:5">
      <c r="A36" s="12">
        <v>0.86670252553543481</v>
      </c>
      <c r="B36" s="12">
        <v>0.5714285714285714</v>
      </c>
      <c r="C36" s="12">
        <v>5.0000000000000044E-2</v>
      </c>
      <c r="D36" s="12">
        <f t="shared" si="0"/>
        <v>0.95</v>
      </c>
      <c r="E36" s="11"/>
    </row>
    <row r="37" spans="1:5">
      <c r="A37" s="14">
        <v>0.86959669115908222</v>
      </c>
      <c r="B37" s="14">
        <v>0.5714285714285714</v>
      </c>
      <c r="C37" s="14">
        <v>0</v>
      </c>
      <c r="D37" s="14">
        <f t="shared" si="0"/>
        <v>1</v>
      </c>
      <c r="E37" s="11"/>
    </row>
    <row r="38" spans="1:5">
      <c r="A38" s="12">
        <v>0.87303076553843861</v>
      </c>
      <c r="B38" s="12">
        <v>0.55102040816326525</v>
      </c>
      <c r="C38" s="12">
        <v>0</v>
      </c>
      <c r="D38" s="12">
        <f t="shared" si="0"/>
        <v>1</v>
      </c>
      <c r="E38" s="11"/>
    </row>
    <row r="39" spans="1:5">
      <c r="A39" s="14">
        <v>0.87636217935097016</v>
      </c>
      <c r="B39" s="14">
        <v>0.53061224489795922</v>
      </c>
      <c r="C39" s="14">
        <v>0</v>
      </c>
      <c r="D39" s="14">
        <f t="shared" si="0"/>
        <v>1</v>
      </c>
      <c r="E39" s="11"/>
    </row>
    <row r="40" spans="1:5">
      <c r="A40" s="12">
        <v>0.88328262182545636</v>
      </c>
      <c r="B40" s="12">
        <v>0.51020408163265307</v>
      </c>
      <c r="C40" s="12">
        <v>0</v>
      </c>
      <c r="D40" s="12">
        <f t="shared" si="0"/>
        <v>1</v>
      </c>
      <c r="E40" s="11"/>
    </row>
    <row r="41" spans="1:5">
      <c r="A41" s="14">
        <v>0.89075814925311958</v>
      </c>
      <c r="B41" s="14">
        <v>0.48979591836734693</v>
      </c>
      <c r="C41" s="14">
        <v>0</v>
      </c>
      <c r="D41" s="14">
        <f t="shared" si="0"/>
        <v>1</v>
      </c>
      <c r="E41" s="11"/>
    </row>
    <row r="42" spans="1:5">
      <c r="A42" s="12">
        <v>0.89608520170546624</v>
      </c>
      <c r="B42" s="12">
        <v>0.46938775510204084</v>
      </c>
      <c r="C42" s="12">
        <v>0</v>
      </c>
      <c r="D42" s="12">
        <f t="shared" si="0"/>
        <v>1</v>
      </c>
      <c r="E42" s="11"/>
    </row>
    <row r="43" spans="1:5">
      <c r="A43" s="14">
        <v>0.90394722442785658</v>
      </c>
      <c r="B43" s="14">
        <v>0.44897959183673469</v>
      </c>
      <c r="C43" s="14">
        <v>0</v>
      </c>
      <c r="D43" s="14">
        <f t="shared" si="0"/>
        <v>1</v>
      </c>
      <c r="E43" s="11"/>
    </row>
    <row r="44" spans="1:5">
      <c r="A44" s="12">
        <v>0.9190358491583539</v>
      </c>
      <c r="B44" s="12">
        <v>0.42857142857142855</v>
      </c>
      <c r="C44" s="12">
        <v>0</v>
      </c>
      <c r="D44" s="12">
        <f t="shared" si="0"/>
        <v>1</v>
      </c>
      <c r="E44" s="11"/>
    </row>
    <row r="45" spans="1:5">
      <c r="A45" s="14">
        <v>0.9430248515029831</v>
      </c>
      <c r="B45" s="14">
        <v>0.38775510204081631</v>
      </c>
      <c r="C45" s="14">
        <v>0</v>
      </c>
      <c r="D45" s="14">
        <f t="shared" si="0"/>
        <v>1</v>
      </c>
      <c r="E45" s="11"/>
    </row>
    <row r="46" spans="1:5">
      <c r="A46" s="12">
        <v>0.95882472452333145</v>
      </c>
      <c r="B46" s="12">
        <v>0.36734693877551022</v>
      </c>
      <c r="C46" s="12">
        <v>0</v>
      </c>
      <c r="D46" s="12">
        <f t="shared" si="0"/>
        <v>1</v>
      </c>
      <c r="E46" s="11"/>
    </row>
    <row r="47" spans="1:5">
      <c r="A47" s="14">
        <v>0.96092216924069762</v>
      </c>
      <c r="B47" s="14">
        <v>0.34693877551020408</v>
      </c>
      <c r="C47" s="14">
        <v>0</v>
      </c>
      <c r="D47" s="14">
        <f t="shared" si="0"/>
        <v>1</v>
      </c>
      <c r="E47" s="11"/>
    </row>
    <row r="48" spans="1:5">
      <c r="A48" s="12">
        <v>0.97008406963588323</v>
      </c>
      <c r="B48" s="12">
        <v>0.32653061224489793</v>
      </c>
      <c r="C48" s="12">
        <v>0</v>
      </c>
      <c r="D48" s="12">
        <f t="shared" si="0"/>
        <v>1</v>
      </c>
      <c r="E48" s="11"/>
    </row>
    <row r="49" spans="1:4">
      <c r="A49" s="14">
        <v>0.97956788657141347</v>
      </c>
      <c r="B49" s="14">
        <v>0.30612244897959184</v>
      </c>
      <c r="C49" s="14">
        <v>0</v>
      </c>
      <c r="D49" s="14">
        <f t="shared" si="0"/>
        <v>1</v>
      </c>
    </row>
    <row r="50" spans="1:4">
      <c r="A50" s="12">
        <v>0.98131358560540982</v>
      </c>
      <c r="B50" s="12">
        <v>0.2857142857142857</v>
      </c>
      <c r="C50" s="12">
        <v>0</v>
      </c>
      <c r="D50" s="12">
        <f t="shared" si="0"/>
        <v>1</v>
      </c>
    </row>
    <row r="51" spans="1:4">
      <c r="A51" s="14">
        <v>0.98309014912152071</v>
      </c>
      <c r="B51" s="14">
        <v>0.26530612244897961</v>
      </c>
      <c r="C51" s="14">
        <v>0</v>
      </c>
      <c r="D51" s="14">
        <f t="shared" si="0"/>
        <v>1</v>
      </c>
    </row>
    <row r="52" spans="1:4">
      <c r="A52" s="12">
        <v>0.98495640080818481</v>
      </c>
      <c r="B52" s="12">
        <v>0.24489795918367346</v>
      </c>
      <c r="C52" s="12">
        <v>0</v>
      </c>
      <c r="D52" s="12">
        <f t="shared" si="0"/>
        <v>1</v>
      </c>
    </row>
    <row r="53" spans="1:4">
      <c r="A53" s="14">
        <v>0.98654618447957509</v>
      </c>
      <c r="B53" s="14">
        <v>0.22448979591836735</v>
      </c>
      <c r="C53" s="14">
        <v>0</v>
      </c>
      <c r="D53" s="14">
        <f t="shared" si="0"/>
        <v>1</v>
      </c>
    </row>
    <row r="54" spans="1:4">
      <c r="A54" s="12">
        <v>0.98815779296754891</v>
      </c>
      <c r="B54" s="12">
        <v>0.20408163265306123</v>
      </c>
      <c r="C54" s="12">
        <v>0</v>
      </c>
      <c r="D54" s="12">
        <f t="shared" si="0"/>
        <v>1</v>
      </c>
    </row>
    <row r="55" spans="1:4">
      <c r="A55" s="14">
        <v>0.99072874494840468</v>
      </c>
      <c r="B55" s="14">
        <v>0.18367346938775511</v>
      </c>
      <c r="C55" s="14">
        <v>0</v>
      </c>
      <c r="D55" s="14">
        <f t="shared" si="0"/>
        <v>1</v>
      </c>
    </row>
    <row r="56" spans="1:4">
      <c r="A56" s="12">
        <v>0.99288109633600308</v>
      </c>
      <c r="B56" s="12">
        <v>0.16326530612244897</v>
      </c>
      <c r="C56" s="12">
        <v>0</v>
      </c>
      <c r="D56" s="12">
        <f t="shared" si="0"/>
        <v>1</v>
      </c>
    </row>
    <row r="57" spans="1:4">
      <c r="A57" s="14">
        <v>0.9938934863291935</v>
      </c>
      <c r="B57" s="14">
        <v>0.12244897959183673</v>
      </c>
      <c r="C57" s="14">
        <v>0</v>
      </c>
      <c r="D57" s="14">
        <f t="shared" si="0"/>
        <v>1</v>
      </c>
    </row>
    <row r="58" spans="1:4">
      <c r="A58" s="12">
        <v>0.99604230257388493</v>
      </c>
      <c r="B58" s="12">
        <v>0.10204081632653061</v>
      </c>
      <c r="C58" s="12">
        <v>0</v>
      </c>
      <c r="D58" s="12">
        <f t="shared" si="0"/>
        <v>1</v>
      </c>
    </row>
    <row r="59" spans="1:4">
      <c r="A59" s="14">
        <v>0.99798686387814972</v>
      </c>
      <c r="B59" s="14">
        <v>8.1632653061224483E-2</v>
      </c>
      <c r="C59" s="14">
        <v>0</v>
      </c>
      <c r="D59" s="14">
        <f t="shared" si="0"/>
        <v>1</v>
      </c>
    </row>
    <row r="60" spans="1:4">
      <c r="A60" s="12">
        <v>0.99877845857690861</v>
      </c>
      <c r="B60" s="12">
        <v>6.1224489795918366E-2</v>
      </c>
      <c r="C60" s="12">
        <v>0</v>
      </c>
      <c r="D60" s="12">
        <f t="shared" si="0"/>
        <v>1</v>
      </c>
    </row>
    <row r="61" spans="1:4">
      <c r="A61" s="14">
        <v>0.99940603196134115</v>
      </c>
      <c r="B61" s="14">
        <v>4.0816326530612242E-2</v>
      </c>
      <c r="C61" s="14">
        <v>0</v>
      </c>
      <c r="D61" s="14">
        <f t="shared" si="0"/>
        <v>1</v>
      </c>
    </row>
    <row r="62" spans="1:4">
      <c r="A62" s="12">
        <v>0.99969781183032713</v>
      </c>
      <c r="B62" s="12">
        <v>2.0408163265306121E-2</v>
      </c>
      <c r="C62" s="12">
        <v>0</v>
      </c>
      <c r="D62" s="12">
        <f t="shared" si="0"/>
        <v>1</v>
      </c>
    </row>
    <row r="63" spans="1:4">
      <c r="A63" s="17">
        <v>1</v>
      </c>
      <c r="B63" s="17">
        <v>0</v>
      </c>
      <c r="C63" s="17">
        <v>0</v>
      </c>
      <c r="D63" s="17">
        <f t="shared" si="0"/>
        <v>1</v>
      </c>
    </row>
    <row r="66" spans="1:1">
      <c r="A66" s="18" t="s">
        <v>16</v>
      </c>
    </row>
    <row r="67" spans="1:1">
      <c r="A67" s="18" t="s">
        <v>17</v>
      </c>
    </row>
    <row r="68" spans="1:1">
      <c r="A68" s="18" t="s">
        <v>18</v>
      </c>
    </row>
    <row r="69" spans="1:1">
      <c r="A69" s="18" t="s">
        <v>19</v>
      </c>
    </row>
    <row r="70" spans="1:1">
      <c r="A70" s="18" t="s">
        <v>20</v>
      </c>
    </row>
    <row r="71" spans="1:1">
      <c r="A71" s="18" t="s">
        <v>18</v>
      </c>
    </row>
    <row r="72" spans="1:1">
      <c r="A72" s="18" t="s">
        <v>21</v>
      </c>
    </row>
    <row r="73" spans="1:1">
      <c r="A73" s="18"/>
    </row>
    <row r="74" spans="1:1">
      <c r="A74" s="18" t="s">
        <v>22</v>
      </c>
    </row>
    <row r="75" spans="1:1">
      <c r="A75" s="19"/>
    </row>
    <row r="76" spans="1:1">
      <c r="A76" s="18"/>
    </row>
    <row r="77" spans="1:1">
      <c r="A77" s="18" t="s">
        <v>23</v>
      </c>
    </row>
    <row r="78" spans="1:1">
      <c r="A78" s="18" t="s">
        <v>24</v>
      </c>
    </row>
    <row r="79" spans="1:1">
      <c r="A79" s="18" t="s">
        <v>25</v>
      </c>
    </row>
    <row r="80" spans="1:1">
      <c r="A80" s="18" t="s">
        <v>24</v>
      </c>
    </row>
    <row r="81" spans="1:5">
      <c r="A81" s="18" t="s">
        <v>26</v>
      </c>
      <c r="B81" s="12"/>
      <c r="C81" s="12"/>
      <c r="D81" s="12"/>
      <c r="E81" s="11"/>
    </row>
    <row r="82" spans="1:5">
      <c r="A82" s="18" t="s">
        <v>27</v>
      </c>
      <c r="B82" s="12"/>
      <c r="C82" s="12"/>
      <c r="D82" s="12"/>
      <c r="E82" s="11"/>
    </row>
    <row r="83" spans="1:5">
      <c r="A83" s="18" t="s">
        <v>28</v>
      </c>
      <c r="B83" s="12"/>
      <c r="C83" s="12"/>
      <c r="D83" s="12"/>
      <c r="E83" s="11"/>
    </row>
    <row r="84" spans="1:5">
      <c r="A84" s="18" t="s">
        <v>24</v>
      </c>
      <c r="B84" s="12"/>
      <c r="C84" s="12"/>
      <c r="D84" s="12"/>
      <c r="E84" s="11"/>
    </row>
    <row r="85" spans="1:5">
      <c r="A85" s="18" t="s">
        <v>29</v>
      </c>
      <c r="B85" s="12"/>
      <c r="C85" s="12"/>
      <c r="D85" s="12"/>
      <c r="E85" s="11"/>
    </row>
    <row r="86" spans="1:5">
      <c r="A86" s="18" t="s">
        <v>30</v>
      </c>
      <c r="B86" s="12"/>
      <c r="C86" s="12"/>
      <c r="D86" s="12"/>
      <c r="E86" s="11"/>
    </row>
    <row r="87" spans="1:5">
      <c r="A87" s="18" t="s">
        <v>31</v>
      </c>
      <c r="B87" s="12"/>
      <c r="C87" s="12"/>
      <c r="D87" s="12"/>
      <c r="E87" s="11"/>
    </row>
    <row r="88" spans="1:5">
      <c r="A88" s="18" t="s">
        <v>32</v>
      </c>
      <c r="B88" s="12"/>
      <c r="C88" s="12"/>
      <c r="D88" s="12"/>
      <c r="E88" s="11"/>
    </row>
    <row r="89" spans="1:5">
      <c r="A89" s="18" t="s">
        <v>33</v>
      </c>
      <c r="B89" s="12"/>
      <c r="C89" s="12"/>
      <c r="D89" s="12"/>
      <c r="E89" s="11"/>
    </row>
    <row r="90" spans="1:5">
      <c r="A90" s="18" t="s">
        <v>24</v>
      </c>
      <c r="B90" s="12"/>
      <c r="C90" s="12"/>
      <c r="D90" s="12"/>
      <c r="E90" s="11"/>
    </row>
    <row r="91" spans="1:5" hidden="1">
      <c r="A91" s="12"/>
      <c r="B91" s="12"/>
      <c r="C91" s="12"/>
      <c r="D91" s="12"/>
      <c r="E91" s="11"/>
    </row>
    <row r="92" spans="1:5" hidden="1">
      <c r="A92" s="18" t="s">
        <v>34</v>
      </c>
      <c r="B92" s="12">
        <v>0.878</v>
      </c>
      <c r="C92" s="12">
        <v>0.752</v>
      </c>
      <c r="D92" s="12">
        <v>0.95399999999999996</v>
      </c>
      <c r="E92" s="11"/>
    </row>
    <row r="93" spans="1:5" hidden="1">
      <c r="A93" s="18" t="s">
        <v>35</v>
      </c>
      <c r="B93" s="12">
        <v>0.8</v>
      </c>
      <c r="C93" s="12">
        <v>0.56299999999999994</v>
      </c>
      <c r="D93" s="12">
        <v>0.94299999999999995</v>
      </c>
      <c r="E93" s="11"/>
    </row>
    <row r="94" spans="1:5" hidden="1">
      <c r="A94" s="18" t="s">
        <v>36</v>
      </c>
      <c r="B94" s="12">
        <v>0.84</v>
      </c>
      <c r="C94" s="12">
        <v>0.74</v>
      </c>
      <c r="D94" s="12">
        <v>0.94</v>
      </c>
      <c r="E94" s="11"/>
    </row>
    <row r="95" spans="1:5" hidden="1">
      <c r="A95" s="18" t="s">
        <v>37</v>
      </c>
      <c r="B95" s="12" t="s">
        <v>38</v>
      </c>
      <c r="C95" s="12" t="s">
        <v>39</v>
      </c>
      <c r="D95" s="12" t="s">
        <v>40</v>
      </c>
      <c r="E95" s="11"/>
    </row>
    <row r="96" spans="1:5" hidden="1">
      <c r="A96" s="18" t="s">
        <v>41</v>
      </c>
      <c r="B96" s="20">
        <v>4.3899999999999997</v>
      </c>
      <c r="C96" s="20">
        <v>1.81</v>
      </c>
      <c r="D96" s="20">
        <v>10.61</v>
      </c>
      <c r="E96" s="11"/>
    </row>
    <row r="97" spans="1:5" hidden="1">
      <c r="A97" s="18" t="s">
        <v>42</v>
      </c>
      <c r="B97" s="20">
        <v>0.15</v>
      </c>
      <c r="C97" s="20">
        <v>7.0000000000000007E-2</v>
      </c>
      <c r="D97" s="20">
        <v>0.33</v>
      </c>
      <c r="E97" s="11"/>
    </row>
    <row r="98" spans="1:5" hidden="1">
      <c r="A98" s="18" t="s">
        <v>43</v>
      </c>
      <c r="B98" s="20">
        <v>28.67</v>
      </c>
      <c r="C98" s="20">
        <v>7.37</v>
      </c>
      <c r="D98" s="20">
        <v>111.03</v>
      </c>
      <c r="E98" s="11"/>
    </row>
    <row r="99" spans="1:5" hidden="1">
      <c r="A99" s="18" t="s">
        <v>44</v>
      </c>
      <c r="B99" s="12">
        <v>0.91500000000000004</v>
      </c>
      <c r="C99" s="12">
        <v>0.79600000000000004</v>
      </c>
      <c r="D99" s="12">
        <v>0.97599999999999998</v>
      </c>
      <c r="E99" s="11"/>
    </row>
    <row r="100" spans="1:5" hidden="1">
      <c r="A100" s="18" t="s">
        <v>45</v>
      </c>
      <c r="B100" s="12">
        <v>0.72699999999999998</v>
      </c>
      <c r="C100" s="12">
        <v>0.498</v>
      </c>
      <c r="D100" s="12">
        <v>0.89300000000000002</v>
      </c>
      <c r="E100" s="11"/>
    </row>
    <row r="101" spans="1:5" hidden="1">
      <c r="A101" s="12"/>
      <c r="B101" s="12"/>
      <c r="C101" s="12"/>
      <c r="D101" s="12"/>
      <c r="E101" s="11"/>
    </row>
    <row r="102" spans="1:5">
      <c r="A102" s="12"/>
      <c r="B102" s="12"/>
      <c r="C102" s="12"/>
      <c r="D102" s="12"/>
      <c r="E102" s="11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Geral</vt:lpstr>
      <vt:lpstr>Melhor perfil</vt:lpstr>
      <vt:lpstr>PiorPerfil</vt:lpstr>
      <vt:lpstr>curva ROC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Mitti</dc:creator>
  <cp:lastModifiedBy>Edgard Torres dos Reis Neto</cp:lastModifiedBy>
  <dcterms:created xsi:type="dcterms:W3CDTF">2019-12-16T10:32:30Z</dcterms:created>
  <dcterms:modified xsi:type="dcterms:W3CDTF">2021-09-19T23:52:04Z</dcterms:modified>
</cp:coreProperties>
</file>